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lutions 3D LeaseOptions" sheetId="1" r:id="rId1"/>
  </sheets>
  <definedNames/>
  <calcPr fullCalcOnLoad="1"/>
</workbook>
</file>

<file path=xl/comments1.xml><?xml version="1.0" encoding="utf-8"?>
<comments xmlns="http://schemas.openxmlformats.org/spreadsheetml/2006/main">
  <authors>
    <author>Don Tepper</author>
  </authors>
  <commentList>
    <comment ref="C4" authorId="0">
      <text>
        <r>
          <rPr>
            <sz val="8"/>
            <rFont val="Tahoma"/>
            <family val="0"/>
          </rPr>
          <t>Enter the monthly rent here. This figure carries over to "Do-It-Yourself." Ninety-five percent of this figure appears under "Solutions 3D." We seek a slight discount for a multi-year lease that covers all maintenance and guarantees no vacancy factor.</t>
        </r>
      </text>
    </comment>
    <comment ref="C6" authorId="0">
      <text>
        <r>
          <rPr>
            <sz val="8"/>
            <rFont val="Tahoma"/>
            <family val="2"/>
          </rPr>
          <t>What percent of the time is your property vacant? The default value is 16% (2 months a year…2/12 of the year--a figure suggested by many lenders and investors). You may adjust this as appropriate; 1 month a year, for instance, would be 8%. This is lost income under "Do-It-Yourself." With Solutions 3D, you will have no vacancies.</t>
        </r>
      </text>
    </comment>
    <comment ref="C7" authorId="0">
      <text>
        <r>
          <rPr>
            <sz val="8"/>
            <rFont val="Tahoma"/>
            <family val="2"/>
          </rPr>
          <t>What are your annual expenses for maintence, repair, and upkeep? The default value is 10% of the gross rent. This number will vary, based on the age and condition of your house. Feel free to adjust the percentage. With Solutions 3D, however, you'll have no maintenance, repair, or upkeep expenses. We'll take care of it all.</t>
        </r>
      </text>
    </comment>
    <comment ref="C8" authorId="0">
      <text>
        <r>
          <rPr>
            <sz val="8"/>
            <rFont val="Tahoma"/>
            <family val="2"/>
          </rPr>
          <t xml:space="preserve">This figure is how much you're left with monthly after accounting for maintenance and vacancies. If you use Solutions 3D to eliminate your maintenance and vacancies, your net monthly income will be higher. </t>
        </r>
      </text>
    </comment>
    <comment ref="C9" authorId="0">
      <text>
        <r>
          <rPr>
            <sz val="8"/>
            <rFont val="Tahoma"/>
            <family val="2"/>
          </rPr>
          <t xml:space="preserve">This figure is how much you're left with annually after accounting for maintenance and vacancies. If you use Solutions 3D to eliminate your maintenance and vacancies, your net annual income will be higher. </t>
        </r>
      </text>
    </comment>
    <comment ref="C11" authorId="0">
      <text>
        <r>
          <rPr>
            <sz val="8"/>
            <rFont val="Tahoma"/>
            <family val="2"/>
          </rPr>
          <t>In a lease option, a portion of the rent often is credited toward the purchase price if the option is exercised. Our calculator assumes that 25% of the rent paid by Solutions 3D will be credited toward the purchase price at the time of purchase. However, if we don't buy your property, you keep the option fees.</t>
        </r>
      </text>
    </comment>
    <comment ref="C12" authorId="0">
      <text>
        <r>
          <rPr>
            <sz val="8"/>
            <rFont val="Tahoma"/>
            <family val="2"/>
          </rPr>
          <t>How long would you like to lease your property until you sell it? Solutions 3D will consider lease options as short as 1 year and as long as 15 years.  Many owners select a length of from 2 to 5 years. Some time the sales to coincide with one of their children going to college (to help pay for college) or with their anticipated retirement. The choice is yours.</t>
        </r>
      </text>
    </comment>
    <comment ref="C15" authorId="0">
      <text>
        <r>
          <rPr>
            <sz val="8"/>
            <rFont val="Tahoma"/>
            <family val="2"/>
          </rPr>
          <t>If your house is for sale, or you're considering putting it up for sale, what would a realistic asking price be?</t>
        </r>
      </text>
    </comment>
    <comment ref="C16" authorId="0">
      <text>
        <r>
          <rPr>
            <sz val="8"/>
            <rFont val="Tahoma"/>
            <family val="2"/>
          </rPr>
          <t>How much of a discount from your asking price are you expecting to give? This can be an actual discount, or other concessions such as payment of a buyer's closing costs. Many sellers expect to give about a 5% discount (the default value). Choose whatever number you're comfortable with. This amount is subtracted from the "Do-It-Yourself" asking price. Note, however, that Solutions 3D often offers to pay the</t>
        </r>
        <r>
          <rPr>
            <b/>
            <sz val="8"/>
            <rFont val="Tahoma"/>
            <family val="2"/>
          </rPr>
          <t xml:space="preserve"> full</t>
        </r>
        <r>
          <rPr>
            <sz val="8"/>
            <rFont val="Tahoma"/>
            <family val="2"/>
          </rPr>
          <t xml:space="preserve"> asking price...and occasionally even more.</t>
        </r>
      </text>
    </comment>
    <comment ref="C17" authorId="0">
      <text>
        <r>
          <rPr>
            <sz val="8"/>
            <rFont val="Tahoma"/>
            <family val="2"/>
          </rPr>
          <t>If you sold your house, what percentage would you pay to a real estate agent? Full service agents charge 6%--sometimes even more, sometimes a bit less. Discount brokers charge less, but often offer fewer services.
We're not anti-agent; a good agent is worth every penny of his or her commission. But if you sell directly to Solutions 3D, without an agent, then you'll save the real estate commission.</t>
        </r>
      </text>
    </comment>
    <comment ref="C18" authorId="0">
      <text>
        <r>
          <rPr>
            <sz val="8"/>
            <rFont val="Tahoma"/>
            <family val="2"/>
          </rPr>
          <t>If you sell your home conventionally, buyers will expect your house to be in good condition. And that could mean (in very rough ballpark numbers) new carpet ($2,500), exterior paint ($2,500), interior paint ($2,000), new roof ($3,500), some exterior landscaping and cleanup ($1,500), miscellaneous repairs ($500), and so on. If your house is more than 20 years old, maybe you need a new bath, some new kitchen appliances, a new countertop, etc. That's money directly out of your pocket. On the other hand, Solutions 3D will buy your house in "as is" condition.</t>
        </r>
      </text>
    </comment>
    <comment ref="C19" authorId="0">
      <text>
        <r>
          <rPr>
            <sz val="8"/>
            <rFont val="Tahoma"/>
            <family val="2"/>
          </rPr>
          <t>This is where we take the monthly option credits and subtract them from the purchase price.</t>
        </r>
      </text>
    </comment>
    <comment ref="C20" authorId="0">
      <text>
        <r>
          <rPr>
            <sz val="8"/>
            <rFont val="Tahoma"/>
            <family val="2"/>
          </rPr>
          <t>Here's the comparison of your net income selling your property conventionally (discounting the price, paying a real estate agent's commission, and getting your house fixed up) versus selling it on a lease option to Solutions 3D</t>
        </r>
      </text>
    </comment>
    <comment ref="C26" authorId="0">
      <text>
        <r>
          <rPr>
            <sz val="8"/>
            <rFont val="Tahoma"/>
            <family val="2"/>
          </rPr>
          <t>And here's the bottom line. We compare the conventional approach to renting and selling to the Solutions 3D approach. There's quite a difference. And remember, with Solutions 3D you're eliminating the hassles and headaches of landlording and of selling.</t>
        </r>
      </text>
    </comment>
  </commentList>
</comments>
</file>

<file path=xl/sharedStrings.xml><?xml version="1.0" encoding="utf-8"?>
<sst xmlns="http://schemas.openxmlformats.org/spreadsheetml/2006/main" count="33" uniqueCount="26">
  <si>
    <t>Property Asking Price</t>
  </si>
  <si>
    <t>Anticipated Fix-Up Costs</t>
  </si>
  <si>
    <t>Sales Income and Expenses</t>
  </si>
  <si>
    <t>Years Until Sale of Property</t>
  </si>
  <si>
    <t>Do-It-Yourself</t>
  </si>
  <si>
    <t>Solutions 3D</t>
  </si>
  <si>
    <t>Annual Vacancy Factor</t>
  </si>
  <si>
    <t>Net Monthly Income</t>
  </si>
  <si>
    <t>Net Annual Income</t>
  </si>
  <si>
    <t>Net Sales Income</t>
  </si>
  <si>
    <t>Net Lease Income</t>
  </si>
  <si>
    <t>Monthly Option Credit</t>
  </si>
  <si>
    <t>Option Credits</t>
  </si>
  <si>
    <t>Anticipated Discount</t>
  </si>
  <si>
    <t>Summary</t>
  </si>
  <si>
    <t>The Solutions 3D Lease/Options Worksheet</t>
  </si>
  <si>
    <t>Gross Monthly Rent</t>
  </si>
  <si>
    <t>Gross Annual Rent</t>
  </si>
  <si>
    <t>Advantage:</t>
  </si>
  <si>
    <t>Real Estate Commission</t>
  </si>
  <si>
    <t>Annual Maintenance/Repairs</t>
  </si>
  <si>
    <t>Rental Income and Expenses</t>
  </si>
  <si>
    <t>Call now: 866-HOME-WE-GO (866/466-3934)</t>
  </si>
  <si>
    <t>Info@Solutions3DHome.com</t>
  </si>
  <si>
    <t>Developed by Solutions 3D LLC: 866/466-3934, Info@Solutions3DHome.com. Contact us for a great offer.</t>
  </si>
  <si>
    <t>Total Income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</si>
</sst>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 numFmtId="167" formatCode="&quot;$&quot;#,##0;[Red]&quot;$&quot;#,##0"/>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2"/>
    </font>
    <font>
      <u val="single"/>
      <sz val="10"/>
      <color indexed="12"/>
      <name val="Arial"/>
      <family val="0"/>
    </font>
    <font>
      <u val="single"/>
      <sz val="10"/>
      <color indexed="36"/>
      <name val="Arial"/>
      <family val="0"/>
    </font>
    <font>
      <b/>
      <i/>
      <sz val="12"/>
      <name val="Arial"/>
      <family val="2"/>
    </font>
    <font>
      <sz val="6"/>
      <color indexed="22"/>
      <name val="Arial"/>
      <family val="2"/>
    </font>
    <font>
      <b/>
      <sz val="14"/>
      <name val="Arial"/>
      <family val="2"/>
    </font>
    <font>
      <sz val="8"/>
      <name val="Tahoma"/>
      <family val="0"/>
    </font>
    <font>
      <b/>
      <sz val="8"/>
      <name val="Tahoma"/>
      <family val="2"/>
    </font>
    <font>
      <b/>
      <sz val="10"/>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double"/>
      <right>
        <color indexed="63"/>
      </right>
      <top>
        <color indexed="63"/>
      </top>
      <bottom style="double"/>
    </border>
    <border>
      <left style="medium"/>
      <right style="thin"/>
      <top style="medium"/>
      <bottom style="thin"/>
    </border>
    <border>
      <left>
        <color indexed="63"/>
      </left>
      <right style="double"/>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2" borderId="0" xfId="0" applyFill="1" applyAlignment="1">
      <alignment/>
    </xf>
    <xf numFmtId="0" fontId="1"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164" fontId="0" fillId="2" borderId="0" xfId="0" applyNumberFormat="1" applyFill="1" applyBorder="1" applyAlignment="1">
      <alignment/>
    </xf>
    <xf numFmtId="164" fontId="0" fillId="2" borderId="5" xfId="0" applyNumberFormat="1" applyFill="1" applyBorder="1" applyAlignment="1">
      <alignment/>
    </xf>
    <xf numFmtId="6" fontId="0" fillId="2" borderId="0" xfId="0" applyNumberFormat="1" applyFill="1" applyBorder="1" applyAlignment="1">
      <alignment/>
    </xf>
    <xf numFmtId="0" fontId="0" fillId="2" borderId="0" xfId="0" applyFill="1" applyBorder="1" applyAlignment="1">
      <alignment/>
    </xf>
    <xf numFmtId="0" fontId="0" fillId="2" borderId="6" xfId="0" applyFill="1" applyBorder="1" applyAlignment="1">
      <alignment/>
    </xf>
    <xf numFmtId="164" fontId="0" fillId="2" borderId="6" xfId="0" applyNumberFormat="1" applyFill="1" applyBorder="1" applyAlignment="1">
      <alignment/>
    </xf>
    <xf numFmtId="164" fontId="0" fillId="2" borderId="7" xfId="0" applyNumberFormat="1" applyFill="1" applyBorder="1" applyAlignment="1">
      <alignment/>
    </xf>
    <xf numFmtId="0" fontId="0" fillId="2" borderId="5" xfId="0" applyFill="1" applyBorder="1" applyAlignment="1">
      <alignment/>
    </xf>
    <xf numFmtId="6" fontId="0" fillId="2" borderId="5" xfId="0" applyNumberFormat="1" applyFill="1" applyBorder="1" applyAlignment="1">
      <alignment/>
    </xf>
    <xf numFmtId="9" fontId="0" fillId="2" borderId="6" xfId="0" applyNumberFormat="1" applyFill="1" applyBorder="1" applyAlignment="1">
      <alignment/>
    </xf>
    <xf numFmtId="6" fontId="0" fillId="2" borderId="6" xfId="0" applyNumberFormat="1" applyFill="1" applyBorder="1" applyAlignment="1">
      <alignment/>
    </xf>
    <xf numFmtId="6" fontId="0" fillId="2" borderId="7" xfId="0" applyNumberFormat="1" applyFill="1" applyBorder="1" applyAlignment="1">
      <alignment/>
    </xf>
    <xf numFmtId="0" fontId="1" fillId="2" borderId="4" xfId="0" applyFont="1" applyFill="1" applyBorder="1" applyAlignment="1">
      <alignment/>
    </xf>
    <xf numFmtId="0" fontId="0" fillId="2" borderId="7" xfId="0"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9" fontId="0" fillId="2" borderId="0" xfId="0" applyNumberFormat="1" applyFill="1" applyBorder="1" applyAlignment="1">
      <alignment/>
    </xf>
    <xf numFmtId="164" fontId="0" fillId="2" borderId="8" xfId="0" applyNumberFormat="1" applyFill="1" applyBorder="1" applyAlignment="1">
      <alignment/>
    </xf>
    <xf numFmtId="164" fontId="0" fillId="0" borderId="9" xfId="0" applyNumberFormat="1" applyFill="1" applyBorder="1" applyAlignment="1" applyProtection="1">
      <alignment/>
      <protection locked="0"/>
    </xf>
    <xf numFmtId="9" fontId="0" fillId="0" borderId="10" xfId="0" applyNumberFormat="1" applyFill="1" applyBorder="1" applyAlignment="1" applyProtection="1">
      <alignment/>
      <protection locked="0"/>
    </xf>
    <xf numFmtId="9" fontId="0" fillId="0" borderId="11" xfId="0" applyNumberFormat="1" applyFill="1" applyBorder="1" applyAlignment="1" applyProtection="1">
      <alignment/>
      <protection locked="0"/>
    </xf>
    <xf numFmtId="0" fontId="2" fillId="2" borderId="12" xfId="20" applyFill="1" applyBorder="1" applyAlignment="1">
      <alignment/>
    </xf>
    <xf numFmtId="0" fontId="2" fillId="2" borderId="6" xfId="20" applyFill="1" applyBorder="1" applyAlignment="1">
      <alignment/>
    </xf>
    <xf numFmtId="0" fontId="4" fillId="2" borderId="4" xfId="0" applyFont="1" applyFill="1" applyBorder="1" applyAlignment="1">
      <alignment/>
    </xf>
    <xf numFmtId="0" fontId="0" fillId="0" borderId="13" xfId="0" applyFill="1" applyBorder="1" applyAlignment="1" applyProtection="1">
      <alignment/>
      <protection locked="0"/>
    </xf>
    <xf numFmtId="164" fontId="0" fillId="2" borderId="0" xfId="0" applyNumberFormat="1" applyFill="1" applyBorder="1" applyAlignment="1" applyProtection="1">
      <alignment/>
      <protection locked="0"/>
    </xf>
    <xf numFmtId="0" fontId="5" fillId="2" borderId="12" xfId="0" applyFont="1" applyFill="1" applyBorder="1" applyAlignment="1">
      <alignment/>
    </xf>
    <xf numFmtId="0" fontId="5" fillId="2" borderId="1" xfId="0" applyFont="1" applyFill="1" applyBorder="1" applyAlignment="1">
      <alignment/>
    </xf>
    <xf numFmtId="0" fontId="0" fillId="0" borderId="0" xfId="0" applyFill="1" applyAlignment="1">
      <alignment/>
    </xf>
    <xf numFmtId="0" fontId="1" fillId="3" borderId="3" xfId="0" applyFont="1" applyFill="1" applyBorder="1" applyAlignment="1">
      <alignment horizontal="right"/>
    </xf>
    <xf numFmtId="164" fontId="0" fillId="3" borderId="5" xfId="0" applyNumberFormat="1" applyFill="1" applyBorder="1" applyAlignment="1">
      <alignment/>
    </xf>
    <xf numFmtId="164" fontId="0" fillId="3" borderId="14" xfId="0" applyNumberFormat="1" applyFill="1" applyBorder="1" applyAlignment="1">
      <alignment/>
    </xf>
    <xf numFmtId="164" fontId="1" fillId="3" borderId="5" xfId="0" applyNumberFormat="1" applyFont="1" applyFill="1" applyBorder="1" applyAlignment="1">
      <alignment/>
    </xf>
    <xf numFmtId="0" fontId="6" fillId="2" borderId="6" xfId="0" applyFont="1" applyFill="1" applyBorder="1" applyAlignment="1">
      <alignment horizontal="center" wrapText="1"/>
    </xf>
    <xf numFmtId="0" fontId="1" fillId="2" borderId="12" xfId="0" applyFont="1" applyFill="1" applyBorder="1" applyAlignment="1">
      <alignment/>
    </xf>
    <xf numFmtId="0" fontId="9" fillId="2" borderId="3" xfId="0" applyFont="1" applyFill="1" applyBorder="1" applyAlignment="1">
      <alignment horizontal="right"/>
    </xf>
    <xf numFmtId="0" fontId="9" fillId="3" borderId="5" xfId="0" applyFont="1" applyFill="1" applyBorder="1" applyAlignment="1">
      <alignment horizontal="right"/>
    </xf>
    <xf numFmtId="0" fontId="9" fillId="2" borderId="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olutions3DHome.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workbookViewId="0" topLeftCell="A3">
      <selection activeCell="J26" sqref="J26"/>
    </sheetView>
  </sheetViews>
  <sheetFormatPr defaultColWidth="9.140625" defaultRowHeight="12.75"/>
  <cols>
    <col min="1" max="2" width="2.7109375" style="0" customWidth="1"/>
    <col min="3" max="3" width="27.7109375" style="0" customWidth="1"/>
    <col min="4" max="4" width="13.28125" style="0" customWidth="1"/>
    <col min="5" max="5" width="12.7109375" style="0" bestFit="1" customWidth="1"/>
    <col min="6" max="6" width="13.00390625" style="0" customWidth="1"/>
    <col min="7" max="7" width="3.00390625" style="0" customWidth="1"/>
    <col min="8" max="8" width="2.7109375" style="0" customWidth="1"/>
  </cols>
  <sheetData>
    <row r="1" spans="1:8" ht="23.25" customHeight="1" thickBot="1">
      <c r="A1" s="9"/>
      <c r="B1" s="10"/>
      <c r="C1" s="39" t="s">
        <v>15</v>
      </c>
      <c r="D1" s="39"/>
      <c r="E1" s="39"/>
      <c r="F1" s="39"/>
      <c r="G1" s="9"/>
      <c r="H1" s="9"/>
    </row>
    <row r="2" spans="1:8" ht="14.25" thickBot="1" thickTop="1">
      <c r="A2" s="1"/>
      <c r="B2" s="33" t="s">
        <v>24</v>
      </c>
      <c r="C2" s="3"/>
      <c r="D2" s="3"/>
      <c r="E2" s="20"/>
      <c r="F2" s="20"/>
      <c r="G2" s="4"/>
      <c r="H2" s="1"/>
    </row>
    <row r="3" spans="1:8" ht="14.25" thickBot="1" thickTop="1">
      <c r="A3" s="1"/>
      <c r="B3" s="5"/>
      <c r="C3" s="2" t="s">
        <v>21</v>
      </c>
      <c r="D3" s="3"/>
      <c r="E3" s="20" t="s">
        <v>4</v>
      </c>
      <c r="F3" s="41" t="s">
        <v>5</v>
      </c>
      <c r="G3" s="13"/>
      <c r="H3" s="1"/>
    </row>
    <row r="4" spans="1:8" ht="13.5" thickBot="1">
      <c r="A4" s="1"/>
      <c r="B4" s="5"/>
      <c r="C4" s="5" t="s">
        <v>16</v>
      </c>
      <c r="D4" s="24">
        <v>1900</v>
      </c>
      <c r="E4" s="6">
        <f>D4</f>
        <v>1900</v>
      </c>
      <c r="F4" s="7">
        <f>D4*0.95</f>
        <v>1805</v>
      </c>
      <c r="G4" s="13"/>
      <c r="H4" s="1"/>
    </row>
    <row r="5" spans="1:8" ht="13.5" thickBot="1">
      <c r="A5" s="1"/>
      <c r="B5" s="5"/>
      <c r="C5" s="5" t="s">
        <v>17</v>
      </c>
      <c r="D5" s="23"/>
      <c r="E5" s="6">
        <f>D4*12</f>
        <v>22800</v>
      </c>
      <c r="F5" s="7">
        <f>F4*12</f>
        <v>21660</v>
      </c>
      <c r="G5" s="13"/>
      <c r="H5" s="1"/>
    </row>
    <row r="6" spans="1:8" ht="12.75">
      <c r="A6" s="1"/>
      <c r="B6" s="5"/>
      <c r="C6" s="5" t="s">
        <v>6</v>
      </c>
      <c r="D6" s="25">
        <v>0.16</v>
      </c>
      <c r="E6" s="8">
        <f>-1*(E5*D6)</f>
        <v>-3648</v>
      </c>
      <c r="F6" s="7">
        <v>0</v>
      </c>
      <c r="G6" s="13"/>
      <c r="H6" s="1"/>
    </row>
    <row r="7" spans="1:8" ht="12.75">
      <c r="A7" s="1"/>
      <c r="B7" s="5"/>
      <c r="C7" s="5" t="s">
        <v>20</v>
      </c>
      <c r="D7" s="26">
        <v>0.1</v>
      </c>
      <c r="E7" s="8">
        <f>-1*(E5*D7)</f>
        <v>-2280</v>
      </c>
      <c r="F7" s="7">
        <v>0</v>
      </c>
      <c r="G7" s="13"/>
      <c r="H7" s="1"/>
    </row>
    <row r="8" spans="1:8" ht="12.75">
      <c r="A8" s="1"/>
      <c r="B8" s="5"/>
      <c r="C8" s="5" t="s">
        <v>7</v>
      </c>
      <c r="D8" s="9"/>
      <c r="E8" s="6">
        <f>E9/12</f>
        <v>1406</v>
      </c>
      <c r="F8" s="7">
        <f>F4</f>
        <v>1805</v>
      </c>
      <c r="G8" s="13"/>
      <c r="H8" s="1"/>
    </row>
    <row r="9" spans="1:8" ht="13.5" thickBot="1">
      <c r="A9" s="1"/>
      <c r="B9" s="5"/>
      <c r="C9" s="40" t="s">
        <v>8</v>
      </c>
      <c r="D9" s="10"/>
      <c r="E9" s="11">
        <f>E5+(E6+E7)</f>
        <v>16872</v>
      </c>
      <c r="F9" s="12">
        <f>F5</f>
        <v>21660</v>
      </c>
      <c r="G9" s="13"/>
      <c r="H9" s="1"/>
    </row>
    <row r="10" spans="1:8" ht="13.5" thickTop="1">
      <c r="A10" s="1"/>
      <c r="B10" s="5"/>
      <c r="C10" s="9"/>
      <c r="D10" s="9"/>
      <c r="E10" s="6"/>
      <c r="F10" s="6"/>
      <c r="G10" s="13"/>
      <c r="H10" s="1"/>
    </row>
    <row r="11" spans="1:8" ht="13.5" thickBot="1">
      <c r="A11" s="1"/>
      <c r="B11" s="5"/>
      <c r="C11" s="9" t="s">
        <v>11</v>
      </c>
      <c r="D11" s="31"/>
      <c r="E11" s="6">
        <v>0</v>
      </c>
      <c r="F11" s="8">
        <f>-1*(F4*0.25)</f>
        <v>-451.25</v>
      </c>
      <c r="G11" s="13"/>
      <c r="H11" s="1"/>
    </row>
    <row r="12" spans="1:8" ht="12.75">
      <c r="A12" s="1"/>
      <c r="B12" s="5"/>
      <c r="C12" s="9" t="s">
        <v>3</v>
      </c>
      <c r="D12" s="30">
        <v>3</v>
      </c>
      <c r="E12" s="6"/>
      <c r="F12" s="6"/>
      <c r="G12" s="13"/>
      <c r="H12" s="1"/>
    </row>
    <row r="13" spans="1:8" ht="13.5" thickBot="1">
      <c r="A13" s="1"/>
      <c r="B13" s="5"/>
      <c r="C13" s="9"/>
      <c r="D13" s="9"/>
      <c r="E13" s="9"/>
      <c r="F13" s="9"/>
      <c r="G13" s="13"/>
      <c r="H13" s="1"/>
    </row>
    <row r="14" spans="1:8" ht="14.25" thickBot="1" thickTop="1">
      <c r="A14" s="1"/>
      <c r="B14" s="5"/>
      <c r="C14" s="2" t="s">
        <v>2</v>
      </c>
      <c r="D14" s="3"/>
      <c r="E14" s="20" t="s">
        <v>4</v>
      </c>
      <c r="F14" s="41" t="s">
        <v>5</v>
      </c>
      <c r="G14" s="13"/>
      <c r="H14" s="1"/>
    </row>
    <row r="15" spans="1:8" ht="12.75">
      <c r="A15" s="1"/>
      <c r="B15" s="5"/>
      <c r="C15" s="5" t="s">
        <v>0</v>
      </c>
      <c r="D15" s="24">
        <v>540000</v>
      </c>
      <c r="E15" s="6">
        <f>D15</f>
        <v>540000</v>
      </c>
      <c r="F15" s="7">
        <f>D15</f>
        <v>540000</v>
      </c>
      <c r="G15" s="13"/>
      <c r="H15" s="1"/>
    </row>
    <row r="16" spans="1:8" ht="12.75">
      <c r="A16" s="1"/>
      <c r="B16" s="5"/>
      <c r="C16" s="5" t="s">
        <v>13</v>
      </c>
      <c r="D16" s="25">
        <v>0.05</v>
      </c>
      <c r="E16" s="8">
        <f>-1*(E15*D16)</f>
        <v>-27000</v>
      </c>
      <c r="F16" s="13"/>
      <c r="G16" s="13"/>
      <c r="H16" s="1"/>
    </row>
    <row r="17" spans="1:8" ht="12.75">
      <c r="A17" s="1"/>
      <c r="B17" s="5"/>
      <c r="C17" s="5" t="s">
        <v>19</v>
      </c>
      <c r="D17" s="25">
        <v>0.06</v>
      </c>
      <c r="E17" s="8">
        <f>-1*((E15+E16)*D17)</f>
        <v>-30780</v>
      </c>
      <c r="F17" s="13"/>
      <c r="G17" s="13"/>
      <c r="H17" s="1"/>
    </row>
    <row r="18" spans="1:8" ht="12.75">
      <c r="A18" s="1"/>
      <c r="B18" s="5"/>
      <c r="C18" s="5" t="s">
        <v>1</v>
      </c>
      <c r="D18" s="26">
        <v>0.02</v>
      </c>
      <c r="E18" s="8">
        <f>-1*(E15*D18)</f>
        <v>-10800</v>
      </c>
      <c r="F18" s="13"/>
      <c r="G18" s="13"/>
      <c r="H18" s="1"/>
    </row>
    <row r="19" spans="1:13" ht="12.75">
      <c r="A19" s="1"/>
      <c r="B19" s="5"/>
      <c r="C19" s="5" t="s">
        <v>12</v>
      </c>
      <c r="D19" s="6"/>
      <c r="E19" s="8">
        <v>0</v>
      </c>
      <c r="F19" s="14">
        <f>(F11*(12*D12))</f>
        <v>-16245</v>
      </c>
      <c r="G19" s="13"/>
      <c r="H19" s="1"/>
      <c r="M19" s="34"/>
    </row>
    <row r="20" spans="1:8" ht="13.5" thickBot="1">
      <c r="A20" s="1"/>
      <c r="B20" s="5"/>
      <c r="C20" s="40" t="s">
        <v>9</v>
      </c>
      <c r="D20" s="15"/>
      <c r="E20" s="16">
        <f>SUM(E15:E18)</f>
        <v>471420</v>
      </c>
      <c r="F20" s="17">
        <f>SUM(F15:F19)</f>
        <v>523755</v>
      </c>
      <c r="G20" s="13"/>
      <c r="H20" s="1"/>
    </row>
    <row r="21" spans="1:8" ht="14.25" thickBot="1" thickTop="1">
      <c r="A21" s="1"/>
      <c r="B21" s="5"/>
      <c r="C21" s="9"/>
      <c r="D21" s="22"/>
      <c r="E21" s="8"/>
      <c r="F21" s="9"/>
      <c r="G21" s="13"/>
      <c r="H21" s="1"/>
    </row>
    <row r="22" spans="1:8" ht="13.5" thickTop="1">
      <c r="A22" s="1"/>
      <c r="B22" s="5"/>
      <c r="C22" s="2" t="s">
        <v>14</v>
      </c>
      <c r="D22" s="20" t="s">
        <v>4</v>
      </c>
      <c r="E22" s="43" t="s">
        <v>5</v>
      </c>
      <c r="F22" s="35" t="s">
        <v>18</v>
      </c>
      <c r="G22" s="13"/>
      <c r="H22" s="1"/>
    </row>
    <row r="23" spans="1:8" ht="12.75">
      <c r="A23" s="1"/>
      <c r="B23" s="5"/>
      <c r="C23" s="18"/>
      <c r="D23" s="21"/>
      <c r="E23" s="21"/>
      <c r="F23" s="42" t="s">
        <v>5</v>
      </c>
      <c r="G23" s="13"/>
      <c r="H23" s="1"/>
    </row>
    <row r="24" spans="1:8" ht="12.75">
      <c r="A24" s="1"/>
      <c r="B24" s="5"/>
      <c r="C24" s="5" t="s">
        <v>10</v>
      </c>
      <c r="D24" s="6">
        <f>E9*D12</f>
        <v>50616</v>
      </c>
      <c r="E24" s="6">
        <f>F9*D12</f>
        <v>64980</v>
      </c>
      <c r="F24" s="36">
        <f>E24-D24</f>
        <v>14364</v>
      </c>
      <c r="G24" s="13"/>
      <c r="H24" s="1"/>
    </row>
    <row r="25" spans="1:8" ht="12.75">
      <c r="A25" s="1"/>
      <c r="B25" s="5"/>
      <c r="C25" s="5" t="s">
        <v>9</v>
      </c>
      <c r="D25" s="6">
        <f>E20</f>
        <v>471420</v>
      </c>
      <c r="E25" s="6">
        <f>F20</f>
        <v>523755</v>
      </c>
      <c r="F25" s="37">
        <f>E25-D25</f>
        <v>52335</v>
      </c>
      <c r="G25" s="13"/>
      <c r="H25" s="1"/>
    </row>
    <row r="26" spans="1:8" ht="12.75">
      <c r="A26" s="1"/>
      <c r="B26" s="5"/>
      <c r="C26" s="18" t="s">
        <v>25</v>
      </c>
      <c r="D26" s="6">
        <f>SUM(D24:D25)</f>
        <v>522036</v>
      </c>
      <c r="E26" s="6">
        <f>SUM(E24:E25)</f>
        <v>588735</v>
      </c>
      <c r="F26" s="38">
        <f>F24+F25</f>
        <v>66699</v>
      </c>
      <c r="G26" s="13"/>
      <c r="H26" s="1"/>
    </row>
    <row r="27" spans="1:8" ht="12.75">
      <c r="A27" s="1"/>
      <c r="B27" s="5"/>
      <c r="C27" s="5"/>
      <c r="D27" s="9"/>
      <c r="E27" s="9"/>
      <c r="F27" s="13"/>
      <c r="G27" s="13"/>
      <c r="H27" s="1"/>
    </row>
    <row r="28" spans="1:8" ht="15">
      <c r="A28" s="1"/>
      <c r="B28" s="5"/>
      <c r="C28" s="29" t="str">
        <f>"With Solutions 3D, you'll receive an additional "&amp;TEXT(F26,"$#,###")&amp;"."</f>
        <v>With Solutions 3D, you'll receive an additional $66,699.</v>
      </c>
      <c r="D28" s="9"/>
      <c r="E28" s="9"/>
      <c r="F28" s="13"/>
      <c r="G28" s="13"/>
      <c r="H28" s="1"/>
    </row>
    <row r="29" spans="1:8" ht="12.75">
      <c r="A29" s="1"/>
      <c r="B29" s="5"/>
      <c r="C29" s="18" t="s">
        <v>22</v>
      </c>
      <c r="D29" s="9"/>
      <c r="E29" s="9"/>
      <c r="F29" s="13"/>
      <c r="G29" s="13"/>
      <c r="H29" s="1"/>
    </row>
    <row r="30" spans="1:8" ht="13.5" thickBot="1">
      <c r="A30" s="1"/>
      <c r="B30" s="5"/>
      <c r="C30" s="27"/>
      <c r="D30" s="28" t="s">
        <v>23</v>
      </c>
      <c r="E30" s="10"/>
      <c r="F30" s="19"/>
      <c r="G30" s="13"/>
      <c r="H30" s="1"/>
    </row>
    <row r="31" spans="1:8" ht="14.25" thickBot="1" thickTop="1">
      <c r="A31" s="1"/>
      <c r="B31" s="32" t="s">
        <v>24</v>
      </c>
      <c r="C31" s="10"/>
      <c r="D31" s="10"/>
      <c r="E31" s="10"/>
      <c r="F31" s="10"/>
      <c r="G31" s="19"/>
      <c r="H31" s="1"/>
    </row>
    <row r="32" spans="1:8" ht="13.5" thickTop="1">
      <c r="A32" s="1"/>
      <c r="B32" s="1"/>
      <c r="C32" s="1"/>
      <c r="D32" s="1"/>
      <c r="E32" s="1"/>
      <c r="F32" s="1"/>
      <c r="G32" s="1"/>
      <c r="H32" s="1"/>
    </row>
  </sheetData>
  <sheetProtection password="E7F3" sheet="1" objects="1" scenarios="1"/>
  <mergeCells count="1">
    <mergeCell ref="C1:F1"/>
  </mergeCells>
  <hyperlinks>
    <hyperlink ref="D30" r:id="rId1" display="Info@Solutions3DHome.com"/>
  </hyperlinks>
  <printOptions/>
  <pageMargins left="0.75" right="0.75" top="1" bottom="1" header="0.5" footer="0.5"/>
  <pageSetup horizontalDpi="204" verticalDpi="204"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Tepper</dc:creator>
  <cp:keywords/>
  <dc:description/>
  <cp:lastModifiedBy>Don Tepper</cp:lastModifiedBy>
  <dcterms:created xsi:type="dcterms:W3CDTF">2006-04-29T19:16:54Z</dcterms:created>
  <dcterms:modified xsi:type="dcterms:W3CDTF">2006-05-02T23:54:45Z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